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n/Downloads/"/>
    </mc:Choice>
  </mc:AlternateContent>
  <xr:revisionPtr revIDLastSave="0" documentId="13_ncr:1_{2B0C4B42-0A50-D442-8017-BA0D19D9D30B}" xr6:coauthVersionLast="47" xr6:coauthVersionMax="47" xr10:uidLastSave="{00000000-0000-0000-0000-000000000000}"/>
  <bookViews>
    <workbookView xWindow="0" yWindow="1360" windowWidth="30240" windowHeight="17660" xr2:uid="{93425EEE-C72B-9645-BDE2-60AE261EBA13}"/>
  </bookViews>
  <sheets>
    <sheet name="Energy Mix Worksheet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7" l="1"/>
  <c r="E14" i="7"/>
  <c r="D4" i="7"/>
  <c r="E4" i="7" s="1"/>
  <c r="D3" i="7"/>
  <c r="E3" i="7" s="1"/>
  <c r="D9" i="7"/>
  <c r="E9" i="7" s="1"/>
  <c r="D12" i="7"/>
  <c r="E12" i="7" s="1"/>
  <c r="D11" i="7"/>
  <c r="E11" i="7" s="1"/>
  <c r="D13" i="7"/>
  <c r="E13" i="7" s="1"/>
  <c r="D10" i="7"/>
  <c r="E10" i="7" s="1"/>
  <c r="D8" i="7"/>
  <c r="E8" i="7" s="1"/>
  <c r="D7" i="7"/>
  <c r="E7" i="7" s="1"/>
  <c r="D6" i="7"/>
  <c r="E6" i="7" s="1"/>
  <c r="D5" i="7"/>
  <c r="E5" i="7" s="1"/>
  <c r="D2" i="7"/>
  <c r="E2" i="7" s="1"/>
  <c r="E15" i="7" l="1"/>
</calcChain>
</file>

<file path=xl/sharedStrings.xml><?xml version="1.0" encoding="utf-8"?>
<sst xmlns="http://schemas.openxmlformats.org/spreadsheetml/2006/main" count="23" uniqueCount="23">
  <si>
    <t>Potassium glutamate</t>
  </si>
  <si>
    <t>Magnesium acetate</t>
  </si>
  <si>
    <t>Creatine phosphate</t>
  </si>
  <si>
    <t>TCEP</t>
  </si>
  <si>
    <t>Folinic acid</t>
  </si>
  <si>
    <t>Spermidine</t>
  </si>
  <si>
    <t>Water</t>
  </si>
  <si>
    <t>Final volume</t>
  </si>
  <si>
    <t>Outer solution total</t>
  </si>
  <si>
    <t>Reagent</t>
  </si>
  <si>
    <t>Stock concentration (mM)</t>
  </si>
  <si>
    <t>Concentration of reagent in final reaction (mM)</t>
  </si>
  <si>
    <t>Concentration in Energy solution (mM)</t>
  </si>
  <si>
    <t>ß</t>
  </si>
  <si>
    <t>Final concentration (fold)</t>
  </si>
  <si>
    <t>Final volume to add (uL)</t>
  </si>
  <si>
    <t>HEPES-KOH (pH 7.6)</t>
  </si>
  <si>
    <t>rATP</t>
  </si>
  <si>
    <t>rGTP</t>
  </si>
  <si>
    <t>rCTP</t>
  </si>
  <si>
    <t>rUTP</t>
  </si>
  <si>
    <t>Amino Acids (each)</t>
  </si>
  <si>
    <t>tRNA (ug/uL)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</si>
</sst>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3"/>
      <color theme="1"/>
      <name val="Calibri"/>
      <family val="2"/>
    </font>
    <font>
      <b/>
      <sz val="13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48118533890809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E1C43-D21A-8C4B-BCAA-B979C68F4EA3}">
  <dimension ref="A1:I36"/>
  <sheetViews>
    <sheetView tabSelected="1" zoomScale="140" zoomScaleNormal="140" workbookViewId="0">
      <selection activeCell="A14" sqref="A14"/>
    </sheetView>
  </sheetViews>
  <sheetFormatPr baseColWidth="10" defaultColWidth="11" defaultRowHeight="16" x14ac:dyDescent="0.2"/>
  <cols>
    <col min="1" max="1" width="19" customWidth="1"/>
    <col min="2" max="2" width="18" customWidth="1"/>
    <col min="3" max="3" width="18.6640625" customWidth="1"/>
    <col min="4" max="4" width="19.5" customWidth="1"/>
    <col min="5" max="5" width="17.6640625" customWidth="1"/>
    <col min="7" max="7" width="24.1640625" customWidth="1"/>
    <col min="8" max="8" width="13.83203125" bestFit="1" customWidth="1"/>
  </cols>
  <sheetData>
    <row r="1" spans="1:9" ht="52" thickBot="1" x14ac:dyDescent="0.25">
      <c r="A1" s="16" t="s">
        <v>9</v>
      </c>
      <c r="B1" s="17" t="s">
        <v>10</v>
      </c>
      <c r="C1" s="17" t="s">
        <v>11</v>
      </c>
      <c r="D1" s="17" t="s">
        <v>12</v>
      </c>
      <c r="E1" s="17" t="s">
        <v>15</v>
      </c>
      <c r="F1" s="2"/>
    </row>
    <row r="2" spans="1:9" ht="17" x14ac:dyDescent="0.2">
      <c r="A2" s="6" t="s">
        <v>16</v>
      </c>
      <c r="B2" s="8">
        <v>1000</v>
      </c>
      <c r="C2" s="8">
        <v>50</v>
      </c>
      <c r="D2" s="8">
        <f>C2*$C$18</f>
        <v>125</v>
      </c>
      <c r="E2" s="9">
        <f>$E$18*D2/B2</f>
        <v>62.5</v>
      </c>
      <c r="F2" s="2"/>
    </row>
    <row r="3" spans="1:9" ht="17" x14ac:dyDescent="0.2">
      <c r="A3" s="6" t="s">
        <v>0</v>
      </c>
      <c r="B3" s="10">
        <v>2500</v>
      </c>
      <c r="C3" s="10">
        <v>100</v>
      </c>
      <c r="D3" s="10">
        <f>C3*$C$18</f>
        <v>250</v>
      </c>
      <c r="E3" s="11">
        <f>$E$18*D3/B3</f>
        <v>50</v>
      </c>
      <c r="F3" s="2"/>
    </row>
    <row r="4" spans="1:9" ht="17" x14ac:dyDescent="0.2">
      <c r="A4" s="6" t="s">
        <v>1</v>
      </c>
      <c r="B4" s="10">
        <v>1000</v>
      </c>
      <c r="C4" s="10">
        <v>5</v>
      </c>
      <c r="D4" s="10">
        <f>C4*$C$18</f>
        <v>12.5</v>
      </c>
      <c r="E4" s="11">
        <f>$E$18*D4/B4</f>
        <v>6.25</v>
      </c>
      <c r="F4" s="2"/>
    </row>
    <row r="5" spans="1:9" ht="17" x14ac:dyDescent="0.2">
      <c r="A5" s="6" t="s">
        <v>17</v>
      </c>
      <c r="B5" s="10">
        <v>100</v>
      </c>
      <c r="C5" s="10">
        <v>2</v>
      </c>
      <c r="D5" s="10">
        <f>C5*$C$18</f>
        <v>5</v>
      </c>
      <c r="E5" s="11">
        <f t="shared" ref="E5:E8" si="0">$E$18*D5/B5</f>
        <v>25</v>
      </c>
      <c r="F5" s="2"/>
      <c r="G5" s="2"/>
      <c r="H5" s="2"/>
    </row>
    <row r="6" spans="1:9" ht="17" x14ac:dyDescent="0.2">
      <c r="A6" s="6" t="s">
        <v>18</v>
      </c>
      <c r="B6" s="10">
        <v>100</v>
      </c>
      <c r="C6" s="10">
        <v>2</v>
      </c>
      <c r="D6" s="10">
        <f t="shared" ref="D6:D14" si="1">C6*$C$18</f>
        <v>5</v>
      </c>
      <c r="E6" s="11">
        <f>$E$18*D6/B6</f>
        <v>25</v>
      </c>
      <c r="F6" s="2"/>
      <c r="G6" s="2"/>
      <c r="H6" s="2"/>
    </row>
    <row r="7" spans="1:9" ht="17" x14ac:dyDescent="0.2">
      <c r="A7" s="6" t="s">
        <v>19</v>
      </c>
      <c r="B7" s="10">
        <v>100</v>
      </c>
      <c r="C7" s="10">
        <v>1</v>
      </c>
      <c r="D7" s="10">
        <f t="shared" si="1"/>
        <v>2.5</v>
      </c>
      <c r="E7" s="11">
        <f t="shared" si="0"/>
        <v>12.5</v>
      </c>
      <c r="F7" s="2"/>
      <c r="G7" s="2"/>
      <c r="H7" s="2"/>
    </row>
    <row r="8" spans="1:9" ht="17" x14ac:dyDescent="0.2">
      <c r="A8" s="6" t="s">
        <v>20</v>
      </c>
      <c r="B8" s="10">
        <v>100</v>
      </c>
      <c r="C8" s="10">
        <v>1</v>
      </c>
      <c r="D8" s="10">
        <f t="shared" si="1"/>
        <v>2.5</v>
      </c>
      <c r="E8" s="11">
        <f t="shared" si="0"/>
        <v>12.5</v>
      </c>
      <c r="H8" s="2"/>
    </row>
    <row r="9" spans="1:9" s="1" customFormat="1" ht="17" x14ac:dyDescent="0.2">
      <c r="A9" s="6" t="s">
        <v>21</v>
      </c>
      <c r="B9" s="10">
        <v>3.25</v>
      </c>
      <c r="C9" s="10">
        <v>0.3</v>
      </c>
      <c r="D9" s="10">
        <f>C9*$C$18</f>
        <v>0.75</v>
      </c>
      <c r="E9" s="11">
        <f t="shared" ref="E9:E14" si="2">$E$18*D9/B9</f>
        <v>115.38461538461539</v>
      </c>
      <c r="F9"/>
      <c r="G9"/>
      <c r="H9"/>
      <c r="I9"/>
    </row>
    <row r="10" spans="1:9" s="1" customFormat="1" ht="17" x14ac:dyDescent="0.2">
      <c r="A10" s="6" t="s">
        <v>2</v>
      </c>
      <c r="B10" s="10">
        <v>500</v>
      </c>
      <c r="C10" s="10">
        <v>20</v>
      </c>
      <c r="D10" s="10">
        <f t="shared" si="1"/>
        <v>50</v>
      </c>
      <c r="E10" s="11">
        <f t="shared" si="2"/>
        <v>50</v>
      </c>
      <c r="F10"/>
      <c r="G10"/>
      <c r="H10"/>
      <c r="I10"/>
    </row>
    <row r="11" spans="1:9" s="1" customFormat="1" ht="17" x14ac:dyDescent="0.2">
      <c r="A11" s="6" t="s">
        <v>4</v>
      </c>
      <c r="B11" s="10">
        <v>1.96</v>
      </c>
      <c r="C11" s="10">
        <v>0.02</v>
      </c>
      <c r="D11" s="10">
        <f>C11*$C$18</f>
        <v>0.05</v>
      </c>
      <c r="E11" s="11">
        <f t="shared" si="2"/>
        <v>12.755102040816327</v>
      </c>
      <c r="F11"/>
      <c r="G11"/>
      <c r="H11"/>
      <c r="I11"/>
    </row>
    <row r="12" spans="1:9" s="1" customFormat="1" ht="17" x14ac:dyDescent="0.2">
      <c r="A12" s="6" t="s">
        <v>5</v>
      </c>
      <c r="B12" s="10">
        <v>200</v>
      </c>
      <c r="C12" s="10">
        <v>2</v>
      </c>
      <c r="D12" s="10">
        <f>C12*$C$18</f>
        <v>5</v>
      </c>
      <c r="E12" s="11">
        <f t="shared" si="2"/>
        <v>12.5</v>
      </c>
      <c r="F12"/>
      <c r="G12"/>
      <c r="H12"/>
      <c r="I12"/>
    </row>
    <row r="13" spans="1:9" s="1" customFormat="1" ht="17" x14ac:dyDescent="0.2">
      <c r="A13" s="6" t="s">
        <v>3</v>
      </c>
      <c r="B13" s="10">
        <v>500</v>
      </c>
      <c r="C13" s="10">
        <v>1</v>
      </c>
      <c r="D13" s="10">
        <f t="shared" si="1"/>
        <v>2.5</v>
      </c>
      <c r="E13" s="11">
        <f t="shared" si="2"/>
        <v>2.5</v>
      </c>
      <c r="F13"/>
      <c r="G13"/>
      <c r="H13"/>
      <c r="I13"/>
    </row>
    <row r="14" spans="1:9" s="1" customFormat="1" ht="17" x14ac:dyDescent="0.2">
      <c r="A14" s="6" t="s">
        <v>22</v>
      </c>
      <c r="B14" s="18">
        <v>40</v>
      </c>
      <c r="C14" s="18">
        <v>3.5</v>
      </c>
      <c r="D14" s="18">
        <f t="shared" si="1"/>
        <v>8.75</v>
      </c>
      <c r="E14" s="19">
        <f t="shared" si="2"/>
        <v>109.375</v>
      </c>
      <c r="F14"/>
      <c r="G14"/>
      <c r="H14"/>
      <c r="I14"/>
    </row>
    <row r="15" spans="1:9" s="1" customFormat="1" ht="18" thickBot="1" x14ac:dyDescent="0.25">
      <c r="A15" s="7" t="s">
        <v>6</v>
      </c>
      <c r="B15" s="12"/>
      <c r="C15" s="12"/>
      <c r="D15" s="13"/>
      <c r="E15" s="14">
        <f>$E$18-SUM(E2:E13)</f>
        <v>113.11028257456832</v>
      </c>
      <c r="F15"/>
      <c r="G15"/>
      <c r="H15"/>
      <c r="I15"/>
    </row>
    <row r="16" spans="1:9" x14ac:dyDescent="0.2">
      <c r="A16" s="3"/>
      <c r="B16" s="3"/>
      <c r="C16" s="3"/>
      <c r="D16" s="3"/>
      <c r="E16" s="3"/>
      <c r="F16" s="2"/>
      <c r="G16" s="2"/>
    </row>
    <row r="17" spans="1:8" ht="17" customHeight="1" x14ac:dyDescent="0.2">
      <c r="A17" s="20" t="s">
        <v>8</v>
      </c>
      <c r="B17" s="21"/>
      <c r="C17" s="24" t="s">
        <v>14</v>
      </c>
      <c r="D17" s="25"/>
      <c r="E17" s="4" t="s">
        <v>7</v>
      </c>
      <c r="F17" s="2"/>
      <c r="G17" s="2"/>
    </row>
    <row r="18" spans="1:8" x14ac:dyDescent="0.2">
      <c r="A18" s="22"/>
      <c r="B18" s="23"/>
      <c r="C18" s="26">
        <v>2.5</v>
      </c>
      <c r="D18" s="27"/>
      <c r="E18" s="15">
        <v>500</v>
      </c>
      <c r="F18" s="5"/>
      <c r="G18" s="2"/>
      <c r="H18" s="2"/>
    </row>
    <row r="19" spans="1:8" x14ac:dyDescent="0.2">
      <c r="A19" s="2"/>
      <c r="B19" s="2"/>
      <c r="C19" s="2"/>
      <c r="D19" s="2"/>
      <c r="E19" s="5"/>
      <c r="F19" s="2"/>
      <c r="G19" s="2"/>
      <c r="H19" s="2"/>
    </row>
    <row r="20" spans="1:8" x14ac:dyDescent="0.2">
      <c r="A20" s="2"/>
      <c r="B20" s="2"/>
      <c r="C20" s="2"/>
      <c r="D20" s="2"/>
      <c r="E20" s="2"/>
      <c r="F20" s="2"/>
      <c r="G20" s="2"/>
      <c r="H20" s="2"/>
    </row>
    <row r="36" spans="4:4" x14ac:dyDescent="0.2">
      <c r="D36" t="s">
        <v>13</v>
      </c>
    </row>
  </sheetData>
  <mergeCells count="3">
    <mergeCell ref="A17:B18"/>
    <mergeCell ref="C17:D17"/>
    <mergeCell ref="C18:D18"/>
  </mergeCells>
  <conditionalFormatting sqref="E18">
    <cfRule type="cellIs" dxfId="1" priority="1" operator="greaterThanOrEqual">
      <formula>$H$4</formula>
    </cfRule>
    <cfRule type="cellIs" dxfId="0" priority="2" operator="lessThan">
      <formula>$H$4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Energy Mix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Yemo Ku</dc:creator>
  <cp:lastModifiedBy>Jon Calles</cp:lastModifiedBy>
  <cp:lastPrinted>2024-10-04T19:01:22Z</cp:lastPrinted>
  <dcterms:created xsi:type="dcterms:W3CDTF">2024-08-05T18:10:15Z</dcterms:created>
  <dcterms:modified xsi:type="dcterms:W3CDTF">2025-03-11T05:01:35Z</dcterms:modified>
</cp:coreProperties>
</file>