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jon/Downloads/"/>
    </mc:Choice>
  </mc:AlternateContent>
  <xr:revisionPtr revIDLastSave="0" documentId="8_{25A49C1E-C24D-E64A-A607-075F347BAE95}" xr6:coauthVersionLast="47" xr6:coauthVersionMax="47" xr10:uidLastSave="{00000000-0000-0000-0000-000000000000}"/>
  <bookViews>
    <workbookView xWindow="0" yWindow="1360" windowWidth="30240" windowHeight="17660" xr2:uid="{00000000-000D-0000-FFFF-FFFF00000000}"/>
  </bookViews>
  <sheets>
    <sheet name="Amino Acid Mix 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E10" i="1"/>
  <c r="G21" i="1"/>
  <c r="G19" i="1"/>
  <c r="H18" i="1"/>
  <c r="G18" i="1"/>
  <c r="G17" i="1"/>
  <c r="G16" i="1"/>
  <c r="H15" i="1"/>
  <c r="G15" i="1"/>
  <c r="G14" i="1"/>
  <c r="G13" i="1"/>
  <c r="G12" i="1"/>
  <c r="E12" i="1"/>
  <c r="G11" i="1"/>
  <c r="G10" i="1"/>
  <c r="G9" i="1"/>
  <c r="H8" i="1"/>
  <c r="G8" i="1"/>
  <c r="G7" i="1"/>
  <c r="G6" i="1"/>
  <c r="G5" i="1"/>
  <c r="G4" i="1"/>
  <c r="G3" i="1"/>
  <c r="G2" i="1"/>
  <c r="E2" i="1"/>
  <c r="E19" i="1" l="1"/>
  <c r="E5" i="1"/>
  <c r="H5" i="1"/>
  <c r="H12" i="1"/>
  <c r="E6" i="1"/>
  <c r="E21" i="1"/>
  <c r="H6" i="1"/>
  <c r="E17" i="1"/>
  <c r="E7" i="1"/>
  <c r="E20" i="1"/>
  <c r="E9" i="1"/>
  <c r="E16" i="1"/>
  <c r="H2" i="1"/>
  <c r="E13" i="1"/>
  <c r="H19" i="1"/>
  <c r="E3" i="1"/>
  <c r="H9" i="1"/>
  <c r="H16" i="1"/>
  <c r="H13" i="1"/>
  <c r="H3" i="1"/>
  <c r="H10" i="1"/>
  <c r="E14" i="1"/>
  <c r="H21" i="1"/>
  <c r="E4" i="1"/>
  <c r="E11" i="1"/>
  <c r="H17" i="1"/>
  <c r="H7" i="1"/>
  <c r="H14" i="1"/>
  <c r="E18" i="1"/>
  <c r="H4" i="1"/>
  <c r="E8" i="1"/>
  <c r="H11" i="1"/>
  <c r="E15" i="1"/>
  <c r="H22" i="1" l="1"/>
</calcChain>
</file>

<file path=xl/sharedStrings.xml><?xml version="1.0" encoding="utf-8"?>
<sst xmlns="http://schemas.openxmlformats.org/spreadsheetml/2006/main" count="33" uniqueCount="33">
  <si>
    <t>Amino acid</t>
  </si>
  <si>
    <t>Ala</t>
  </si>
  <si>
    <t>Arg</t>
  </si>
  <si>
    <t>Asn</t>
  </si>
  <si>
    <t>Asp</t>
  </si>
  <si>
    <t>Cys</t>
  </si>
  <si>
    <t>Glu</t>
  </si>
  <si>
    <t>Gln</t>
  </si>
  <si>
    <t>Gly</t>
  </si>
  <si>
    <t>His</t>
  </si>
  <si>
    <t>Ile</t>
  </si>
  <si>
    <t>Leu</t>
  </si>
  <si>
    <t>Lys</t>
  </si>
  <si>
    <t>Met</t>
  </si>
  <si>
    <t>Phe</t>
  </si>
  <si>
    <t>Pro</t>
  </si>
  <si>
    <t>Ser</t>
  </si>
  <si>
    <t>Thr</t>
  </si>
  <si>
    <t>Trp</t>
  </si>
  <si>
    <t>Tyr</t>
  </si>
  <si>
    <t>Val</t>
  </si>
  <si>
    <t>H2O</t>
  </si>
  <si>
    <t>Amino acid solution total</t>
  </si>
  <si>
    <t>final concentration</t>
  </si>
  <si>
    <t>final volume</t>
  </si>
  <si>
    <t>Density (g/mL)</t>
  </si>
  <si>
    <r>
      <t>M</t>
    </r>
    <r>
      <rPr>
        <sz val="12"/>
        <color indexed="8"/>
        <rFont val="Calibri (Body)"/>
      </rPr>
      <t>W</t>
    </r>
    <r>
      <rPr>
        <sz val="13"/>
        <color indexed="8"/>
        <rFont val="Calibri"/>
        <family val="2"/>
      </rPr>
      <t xml:space="preserve"> (g/mol)</t>
    </r>
  </si>
  <si>
    <t>Stock concentration (mM)</t>
  </si>
  <si>
    <t>Minimal required mass (mg)</t>
  </si>
  <si>
    <t>Actual weighed mass (mg)</t>
  </si>
  <si>
    <t>Stock Resuspension Volume (µL)</t>
  </si>
  <si>
    <t>Volume to add to AA Mix (µL)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</si>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</sst>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indexed="8"/>
      <name val="Calibri"/>
    </font>
    <font>
      <sz val="13"/>
      <color indexed="8"/>
      <name val="Calibri"/>
      <family val="2"/>
    </font>
    <font>
      <sz val="12"/>
      <color indexed="8"/>
      <name val="Calibri (Body)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2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4"/>
      </right>
      <top style="medium">
        <color indexed="8"/>
      </top>
      <bottom style="medium">
        <color indexed="8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 style="thin">
        <color indexed="14"/>
      </bottom>
      <diagonal/>
    </border>
    <border>
      <left style="thin">
        <color indexed="14"/>
      </left>
      <right/>
      <top style="medium">
        <color indexed="8"/>
      </top>
      <bottom style="thin">
        <color indexed="1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14"/>
      </right>
      <top style="medium">
        <color indexed="8"/>
      </top>
      <bottom style="thin">
        <color indexed="1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medium">
        <color indexed="8"/>
      </bottom>
      <diagonal/>
    </border>
    <border>
      <left style="thin">
        <color indexed="14"/>
      </left>
      <right/>
      <top style="thin">
        <color indexed="1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4"/>
      </right>
      <top style="thin">
        <color indexed="14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0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164" fontId="1" fillId="5" borderId="7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" fontId="1" fillId="2" borderId="13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49" fontId="1" fillId="6" borderId="17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49" fontId="1" fillId="4" borderId="19" xfId="0" applyNumberFormat="1" applyFont="1" applyFill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 vertical="center"/>
    </xf>
    <xf numFmtId="2" fontId="1" fillId="6" borderId="22" xfId="0" applyNumberFormat="1" applyFont="1" applyFill="1" applyBorder="1" applyAlignment="1">
      <alignment horizontal="center" vertical="center"/>
    </xf>
    <xf numFmtId="1" fontId="1" fillId="2" borderId="23" xfId="0" applyNumberFormat="1" applyFont="1" applyFill="1" applyBorder="1" applyAlignment="1">
      <alignment horizontal="center" vertical="center"/>
    </xf>
    <xf numFmtId="1" fontId="1" fillId="2" borderId="20" xfId="0" applyNumberFormat="1" applyFont="1" applyFill="1" applyBorder="1" applyAlignment="1">
      <alignment horizontal="center" vertical="center"/>
    </xf>
    <xf numFmtId="2" fontId="1" fillId="4" borderId="24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EDEDED"/>
      <rgbColor rgb="FFFFF2CC"/>
      <rgbColor rgb="FFDEEBF7"/>
      <rgbColor rgb="FFE7E6E6"/>
      <rgbColor rgb="FFAAAAAA"/>
      <rgbColor rgb="FFDAE3F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showGridLines="0" tabSelected="1" zoomScale="140" workbookViewId="0">
      <selection activeCell="F2" sqref="F2"/>
    </sheetView>
  </sheetViews>
  <sheetFormatPr baseColWidth="10" defaultColWidth="11" defaultRowHeight="15" customHeight="1" x14ac:dyDescent="0.2"/>
  <cols>
    <col min="1" max="2" width="20.33203125" style="1" bestFit="1" customWidth="1"/>
    <col min="3" max="3" width="15.6640625" style="1" customWidth="1"/>
    <col min="4" max="4" width="21.1640625" style="1" customWidth="1"/>
    <col min="5" max="8" width="15.6640625" style="1" customWidth="1"/>
    <col min="9" max="16384" width="11" style="1"/>
  </cols>
  <sheetData>
    <row r="1" spans="1:8" ht="51.75" customHeight="1" x14ac:dyDescent="0.2">
      <c r="A1" s="2" t="s">
        <v>0</v>
      </c>
      <c r="B1" s="3" t="s">
        <v>25</v>
      </c>
      <c r="C1" s="4" t="s">
        <v>26</v>
      </c>
      <c r="D1" s="2" t="s">
        <v>27</v>
      </c>
      <c r="E1" s="2" t="s">
        <v>28</v>
      </c>
      <c r="F1" s="3" t="s">
        <v>29</v>
      </c>
      <c r="G1" s="4" t="s">
        <v>30</v>
      </c>
      <c r="H1" s="2" t="s">
        <v>31</v>
      </c>
    </row>
    <row r="2" spans="1:8" ht="16" customHeight="1" x14ac:dyDescent="0.2">
      <c r="A2" s="38" t="s">
        <v>1</v>
      </c>
      <c r="B2" s="5">
        <v>1.42</v>
      </c>
      <c r="C2" s="6">
        <v>89.1</v>
      </c>
      <c r="D2" s="37">
        <v>168</v>
      </c>
      <c r="E2" s="7">
        <f t="shared" ref="E2:E20" si="0">ROUNDUP((($D$25*$H$25*C2*(10^(-6)))*1.1),1)</f>
        <v>1.6</v>
      </c>
      <c r="F2" s="8"/>
      <c r="G2" s="9">
        <f t="shared" ref="G2:G19" si="1">((F2/C2)/D2)*(10^6)-((F2)/B2)</f>
        <v>0</v>
      </c>
      <c r="H2" s="10">
        <f t="shared" ref="H2:H19" si="2">$D$25*$H$25/D2</f>
        <v>96.726190476190482</v>
      </c>
    </row>
    <row r="3" spans="1:8" ht="16" customHeight="1" x14ac:dyDescent="0.2">
      <c r="A3" s="39" t="s">
        <v>2</v>
      </c>
      <c r="B3" s="11">
        <v>1.42</v>
      </c>
      <c r="C3" s="12">
        <v>210.66</v>
      </c>
      <c r="D3" s="37">
        <v>500</v>
      </c>
      <c r="E3" s="13">
        <f t="shared" si="0"/>
        <v>3.8000000000000003</v>
      </c>
      <c r="F3" s="8"/>
      <c r="G3" s="14">
        <f t="shared" si="1"/>
        <v>0</v>
      </c>
      <c r="H3" s="15">
        <f t="shared" si="2"/>
        <v>32.5</v>
      </c>
    </row>
    <row r="4" spans="1:8" ht="16" customHeight="1" x14ac:dyDescent="0.2">
      <c r="A4" s="39" t="s">
        <v>3</v>
      </c>
      <c r="B4" s="11">
        <v>1.54</v>
      </c>
      <c r="C4" s="12">
        <v>132.1</v>
      </c>
      <c r="D4" s="37">
        <v>100</v>
      </c>
      <c r="E4" s="13">
        <f t="shared" si="0"/>
        <v>2.4</v>
      </c>
      <c r="F4" s="8"/>
      <c r="G4" s="14">
        <f t="shared" si="1"/>
        <v>0</v>
      </c>
      <c r="H4" s="15">
        <f t="shared" si="2"/>
        <v>162.5</v>
      </c>
    </row>
    <row r="5" spans="1:8" ht="16" customHeight="1" x14ac:dyDescent="0.2">
      <c r="A5" s="39" t="s">
        <v>4</v>
      </c>
      <c r="B5" s="11">
        <v>1.7</v>
      </c>
      <c r="C5" s="12">
        <v>133.1</v>
      </c>
      <c r="D5" s="36">
        <v>12.5</v>
      </c>
      <c r="E5" s="13">
        <f t="shared" si="0"/>
        <v>2.4</v>
      </c>
      <c r="F5" s="8"/>
      <c r="G5" s="14">
        <f t="shared" si="1"/>
        <v>0</v>
      </c>
      <c r="H5" s="15">
        <f t="shared" si="2"/>
        <v>1300</v>
      </c>
    </row>
    <row r="6" spans="1:8" ht="16" customHeight="1" x14ac:dyDescent="0.2">
      <c r="A6" s="39" t="s">
        <v>5</v>
      </c>
      <c r="B6" s="11">
        <v>1.54</v>
      </c>
      <c r="C6" s="12">
        <v>157.62</v>
      </c>
      <c r="D6" s="37">
        <v>200</v>
      </c>
      <c r="E6" s="13">
        <f t="shared" si="0"/>
        <v>2.9</v>
      </c>
      <c r="F6" s="8"/>
      <c r="G6" s="14">
        <f t="shared" si="1"/>
        <v>0</v>
      </c>
      <c r="H6" s="15">
        <f t="shared" si="2"/>
        <v>81.25</v>
      </c>
    </row>
    <row r="7" spans="1:8" ht="16" customHeight="1" x14ac:dyDescent="0.2">
      <c r="A7" s="39" t="s">
        <v>6</v>
      </c>
      <c r="B7" s="11">
        <v>1.46</v>
      </c>
      <c r="C7" s="12">
        <v>147.1</v>
      </c>
      <c r="D7" s="37">
        <v>25</v>
      </c>
      <c r="E7" s="13">
        <f t="shared" si="0"/>
        <v>2.7</v>
      </c>
      <c r="F7" s="8"/>
      <c r="G7" s="14">
        <f t="shared" si="1"/>
        <v>0</v>
      </c>
      <c r="H7" s="15">
        <f t="shared" si="2"/>
        <v>650</v>
      </c>
    </row>
    <row r="8" spans="1:8" ht="16" customHeight="1" x14ac:dyDescent="0.2">
      <c r="A8" s="39" t="s">
        <v>7</v>
      </c>
      <c r="B8" s="11">
        <v>1.47</v>
      </c>
      <c r="C8" s="12">
        <v>146.19999999999999</v>
      </c>
      <c r="D8" s="37">
        <v>100</v>
      </c>
      <c r="E8" s="13">
        <f t="shared" si="0"/>
        <v>2.7</v>
      </c>
      <c r="F8" s="8"/>
      <c r="G8" s="14">
        <f t="shared" si="1"/>
        <v>0</v>
      </c>
      <c r="H8" s="15">
        <f t="shared" si="2"/>
        <v>162.5</v>
      </c>
    </row>
    <row r="9" spans="1:8" ht="16" customHeight="1" x14ac:dyDescent="0.2">
      <c r="A9" s="39" t="s">
        <v>8</v>
      </c>
      <c r="B9" s="11">
        <v>1.61</v>
      </c>
      <c r="C9" s="12">
        <v>75.099999999999994</v>
      </c>
      <c r="D9" s="37">
        <v>500</v>
      </c>
      <c r="E9" s="13">
        <f t="shared" si="0"/>
        <v>1.4000000000000001</v>
      </c>
      <c r="F9" s="8"/>
      <c r="G9" s="14">
        <f t="shared" si="1"/>
        <v>0</v>
      </c>
      <c r="H9" s="15">
        <f t="shared" si="2"/>
        <v>32.5</v>
      </c>
    </row>
    <row r="10" spans="1:8" ht="16" customHeight="1" x14ac:dyDescent="0.2">
      <c r="A10" s="39" t="s">
        <v>9</v>
      </c>
      <c r="B10" s="11">
        <v>1.49</v>
      </c>
      <c r="C10" s="12">
        <v>209.63</v>
      </c>
      <c r="D10" s="37">
        <v>500</v>
      </c>
      <c r="E10" s="13">
        <f>ROUNDUP((($D$25*$H$25*C10*(10^(-6)))*1.1),1)</f>
        <v>3.8000000000000003</v>
      </c>
      <c r="F10" s="8"/>
      <c r="G10" s="14">
        <f t="shared" si="1"/>
        <v>0</v>
      </c>
      <c r="H10" s="15">
        <f t="shared" si="2"/>
        <v>32.5</v>
      </c>
    </row>
    <row r="11" spans="1:8" ht="16" customHeight="1" x14ac:dyDescent="0.2">
      <c r="A11" s="39" t="s">
        <v>10</v>
      </c>
      <c r="B11" s="11">
        <v>1.23</v>
      </c>
      <c r="C11" s="12">
        <v>131.19999999999999</v>
      </c>
      <c r="D11" s="37">
        <v>100</v>
      </c>
      <c r="E11" s="13">
        <f t="shared" si="0"/>
        <v>2.4</v>
      </c>
      <c r="F11" s="8"/>
      <c r="G11" s="14">
        <f t="shared" si="1"/>
        <v>0</v>
      </c>
      <c r="H11" s="15">
        <f t="shared" si="2"/>
        <v>162.5</v>
      </c>
    </row>
    <row r="12" spans="1:8" ht="16" customHeight="1" x14ac:dyDescent="0.2">
      <c r="A12" s="39" t="s">
        <v>11</v>
      </c>
      <c r="B12" s="11">
        <v>1.17</v>
      </c>
      <c r="C12" s="12">
        <v>131.19999999999999</v>
      </c>
      <c r="D12" s="37">
        <v>150</v>
      </c>
      <c r="E12" s="13">
        <f t="shared" si="0"/>
        <v>2.4</v>
      </c>
      <c r="F12" s="8"/>
      <c r="G12" s="14">
        <f t="shared" si="1"/>
        <v>0</v>
      </c>
      <c r="H12" s="15">
        <f t="shared" si="2"/>
        <v>108.33333333333333</v>
      </c>
    </row>
    <row r="13" spans="1:8" ht="16" customHeight="1" x14ac:dyDescent="0.2">
      <c r="A13" s="39" t="s">
        <v>12</v>
      </c>
      <c r="B13" s="11">
        <v>1.1000000000000001</v>
      </c>
      <c r="C13" s="12">
        <v>182.65</v>
      </c>
      <c r="D13" s="37">
        <v>500</v>
      </c>
      <c r="E13" s="13">
        <f t="shared" si="0"/>
        <v>3.3000000000000003</v>
      </c>
      <c r="F13" s="8"/>
      <c r="G13" s="14">
        <f t="shared" si="1"/>
        <v>0</v>
      </c>
      <c r="H13" s="15">
        <f t="shared" si="2"/>
        <v>32.5</v>
      </c>
    </row>
    <row r="14" spans="1:8" ht="16" customHeight="1" x14ac:dyDescent="0.2">
      <c r="A14" s="39" t="s">
        <v>13</v>
      </c>
      <c r="B14" s="11">
        <v>1.34</v>
      </c>
      <c r="C14" s="12">
        <v>149.19999999999999</v>
      </c>
      <c r="D14" s="37">
        <v>250</v>
      </c>
      <c r="E14" s="13">
        <f t="shared" si="0"/>
        <v>2.7</v>
      </c>
      <c r="F14" s="8"/>
      <c r="G14" s="14">
        <f t="shared" si="1"/>
        <v>0</v>
      </c>
      <c r="H14" s="15">
        <f t="shared" si="2"/>
        <v>65</v>
      </c>
    </row>
    <row r="15" spans="1:8" ht="16" customHeight="1" x14ac:dyDescent="0.2">
      <c r="A15" s="39" t="s">
        <v>14</v>
      </c>
      <c r="B15" s="11">
        <v>1.34</v>
      </c>
      <c r="C15" s="12">
        <v>165.2</v>
      </c>
      <c r="D15" s="37">
        <v>100</v>
      </c>
      <c r="E15" s="13">
        <f t="shared" si="0"/>
        <v>3</v>
      </c>
      <c r="F15" s="8"/>
      <c r="G15" s="14">
        <f t="shared" si="1"/>
        <v>0</v>
      </c>
      <c r="H15" s="15">
        <f t="shared" si="2"/>
        <v>162.5</v>
      </c>
    </row>
    <row r="16" spans="1:8" ht="16" customHeight="1" x14ac:dyDescent="0.2">
      <c r="A16" s="39" t="s">
        <v>15</v>
      </c>
      <c r="B16" s="11">
        <v>1.38</v>
      </c>
      <c r="C16" s="12">
        <v>115.1</v>
      </c>
      <c r="D16" s="37">
        <v>200</v>
      </c>
      <c r="E16" s="13">
        <f t="shared" si="0"/>
        <v>2.1</v>
      </c>
      <c r="F16" s="8"/>
      <c r="G16" s="14">
        <f t="shared" si="1"/>
        <v>0</v>
      </c>
      <c r="H16" s="15">
        <f t="shared" si="2"/>
        <v>81.25</v>
      </c>
    </row>
    <row r="17" spans="1:8" ht="16" customHeight="1" x14ac:dyDescent="0.2">
      <c r="A17" s="39" t="s">
        <v>16</v>
      </c>
      <c r="B17" s="11">
        <v>1.6</v>
      </c>
      <c r="C17" s="12">
        <v>105.1</v>
      </c>
      <c r="D17" s="37">
        <v>500</v>
      </c>
      <c r="E17" s="13">
        <f t="shared" si="0"/>
        <v>1.9000000000000001</v>
      </c>
      <c r="F17" s="8"/>
      <c r="G17" s="14">
        <f t="shared" si="1"/>
        <v>0</v>
      </c>
      <c r="H17" s="15">
        <f t="shared" si="2"/>
        <v>32.5</v>
      </c>
    </row>
    <row r="18" spans="1:8" ht="16" customHeight="1" x14ac:dyDescent="0.2">
      <c r="A18" s="39" t="s">
        <v>17</v>
      </c>
      <c r="B18" s="11">
        <v>1.3</v>
      </c>
      <c r="C18" s="12">
        <v>119.1</v>
      </c>
      <c r="D18" s="37">
        <v>100</v>
      </c>
      <c r="E18" s="13">
        <f t="shared" si="0"/>
        <v>2.2000000000000002</v>
      </c>
      <c r="F18" s="8"/>
      <c r="G18" s="14">
        <f t="shared" si="1"/>
        <v>0</v>
      </c>
      <c r="H18" s="15">
        <f t="shared" si="2"/>
        <v>162.5</v>
      </c>
    </row>
    <row r="19" spans="1:8" ht="16" customHeight="1" x14ac:dyDescent="0.2">
      <c r="A19" s="39" t="s">
        <v>18</v>
      </c>
      <c r="B19" s="11">
        <v>1.4</v>
      </c>
      <c r="C19" s="12">
        <v>204.2</v>
      </c>
      <c r="D19" s="37">
        <v>12.5</v>
      </c>
      <c r="E19" s="13">
        <f t="shared" si="0"/>
        <v>3.7</v>
      </c>
      <c r="F19" s="8"/>
      <c r="G19" s="14">
        <f t="shared" si="1"/>
        <v>0</v>
      </c>
      <c r="H19" s="15">
        <f t="shared" si="2"/>
        <v>1300</v>
      </c>
    </row>
    <row r="20" spans="1:8" ht="16" customHeight="1" x14ac:dyDescent="0.2">
      <c r="A20" s="39" t="s">
        <v>19</v>
      </c>
      <c r="B20" s="31">
        <v>1.46</v>
      </c>
      <c r="C20" s="32">
        <v>181.2</v>
      </c>
      <c r="D20" s="33">
        <v>3.25</v>
      </c>
      <c r="E20" s="13">
        <f t="shared" si="0"/>
        <v>3.3000000000000003</v>
      </c>
      <c r="F20" s="8"/>
      <c r="G20" s="14">
        <f t="shared" ref="G20" si="3">((F20/C20)/D20)*(10^6)-((F20)/B20)</f>
        <v>0</v>
      </c>
      <c r="H20" s="15" t="s">
        <v>32</v>
      </c>
    </row>
    <row r="21" spans="1:8" ht="16" customHeight="1" x14ac:dyDescent="0.2">
      <c r="A21" s="39" t="s">
        <v>20</v>
      </c>
      <c r="B21" s="11">
        <v>1.32</v>
      </c>
      <c r="C21" s="12">
        <v>117.1</v>
      </c>
      <c r="D21" s="37">
        <v>200</v>
      </c>
      <c r="E21" s="13">
        <f>ROUNDUP((($D$25*$H$25*C21*(10^(-6)))*1.1),1)</f>
        <v>2.1</v>
      </c>
      <c r="F21" s="8"/>
      <c r="G21" s="14">
        <f>((F21/C21)/D21)*(10^6)-((F21)/B21)</f>
        <v>0</v>
      </c>
      <c r="H21" s="15">
        <f>$D$25*$H$25/D21</f>
        <v>81.25</v>
      </c>
    </row>
    <row r="22" spans="1:8" ht="16.5" customHeight="1" thickBot="1" x14ac:dyDescent="0.25">
      <c r="A22" s="16" t="s">
        <v>21</v>
      </c>
      <c r="B22" s="17"/>
      <c r="C22" s="18"/>
      <c r="D22" s="17"/>
      <c r="E22" s="18"/>
      <c r="F22" s="17"/>
      <c r="G22" s="18"/>
      <c r="H22" s="19">
        <f>H25-SUM(H2:H21)</f>
        <v>261.19047619047615</v>
      </c>
    </row>
    <row r="23" spans="1:8" ht="17" customHeight="1" thickBot="1" x14ac:dyDescent="0.25">
      <c r="A23" s="20"/>
      <c r="B23" s="20"/>
      <c r="C23" s="20"/>
      <c r="D23" s="20"/>
      <c r="E23" s="20"/>
      <c r="F23" s="20"/>
      <c r="G23" s="20"/>
      <c r="H23" s="20"/>
    </row>
    <row r="24" spans="1:8" ht="16.5" customHeight="1" thickBot="1" x14ac:dyDescent="0.25">
      <c r="A24" s="34" t="s">
        <v>22</v>
      </c>
      <c r="B24" s="21"/>
      <c r="C24" s="21"/>
      <c r="D24" s="22" t="s">
        <v>23</v>
      </c>
      <c r="E24" s="23"/>
      <c r="F24" s="24"/>
      <c r="G24" s="21"/>
      <c r="H24" s="25" t="s">
        <v>24</v>
      </c>
    </row>
    <row r="25" spans="1:8" ht="16.5" customHeight="1" thickBot="1" x14ac:dyDescent="0.25">
      <c r="A25" s="35"/>
      <c r="B25" s="26"/>
      <c r="C25" s="26"/>
      <c r="D25" s="27">
        <v>3.25</v>
      </c>
      <c r="E25" s="28"/>
      <c r="F25" s="29"/>
      <c r="G25" s="26"/>
      <c r="H25" s="30">
        <v>5000</v>
      </c>
    </row>
  </sheetData>
  <mergeCells count="1">
    <mergeCell ref="A24:A25"/>
  </mergeCells>
  <pageMargins left="0.7" right="0.7" top="0.75" bottom="0.75" header="0.51181100000000002" footer="0.51181100000000002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Amino Acid Mix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 Calles</cp:lastModifiedBy>
  <dcterms:created xsi:type="dcterms:W3CDTF">2024-08-05T19:06:52Z</dcterms:created>
  <dcterms:modified xsi:type="dcterms:W3CDTF">2025-03-11T04:54:10Z</dcterms:modified>
</cp:coreProperties>
</file>